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ng\Documents\"/>
    </mc:Choice>
  </mc:AlternateContent>
  <xr:revisionPtr revIDLastSave="0" documentId="13_ncr:1_{5E82E2D9-C441-4344-9985-A9EC27C6BAB3}" xr6:coauthVersionLast="47" xr6:coauthVersionMax="47" xr10:uidLastSave="{00000000-0000-0000-0000-000000000000}"/>
  <bookViews>
    <workbookView xWindow="-98" yWindow="-98" windowWidth="28996" windowHeight="15675" xr2:uid="{549EF09A-FA97-49EF-8B0A-56810EC9A982}"/>
  </bookViews>
  <sheets>
    <sheet name="Sheet1" sheetId="1" r:id="rId1"/>
    <sheet name="Variables" sheetId="3" r:id="rId2"/>
  </sheets>
  <definedNames>
    <definedName name="_xlnm._FilterDatabase" localSheetId="0" hidden="1">Sheet1!$A$1:$AN$15</definedName>
    <definedName name="_xlnm.Print_Titles" localSheetId="0">Sheet1!$A:$B,Sheet1!$1:$1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T2" i="1" s="1"/>
  <c r="T3" i="1" l="1"/>
  <c r="T10" i="1"/>
  <c r="T5" i="1"/>
  <c r="T8" i="1"/>
  <c r="T12" i="1"/>
  <c r="T4" i="1"/>
  <c r="T13" i="1"/>
  <c r="T7" i="1"/>
  <c r="T11" i="1"/>
  <c r="T14" i="1"/>
  <c r="T6" i="1"/>
  <c r="T9" i="1"/>
  <c r="T15" i="1"/>
  <c r="D8" i="1" l="1"/>
  <c r="D7" i="1"/>
  <c r="D6" i="1"/>
  <c r="J7" i="1"/>
  <c r="J12" i="1"/>
  <c r="J15" i="1"/>
  <c r="J4" i="1"/>
  <c r="J5" i="1"/>
  <c r="J11" i="1"/>
  <c r="J6" i="1"/>
  <c r="J9" i="1"/>
  <c r="J3" i="1"/>
  <c r="J8" i="1"/>
  <c r="J2" i="1"/>
  <c r="J13" i="1"/>
  <c r="C14" i="1"/>
  <c r="C13" i="1"/>
  <c r="C10" i="1"/>
  <c r="C9" i="1"/>
  <c r="C8" i="1"/>
  <c r="C7" i="1"/>
  <c r="C5" i="1"/>
  <c r="J14" i="1" l="1"/>
  <c r="J10" i="1"/>
  <c r="C15" i="1"/>
  <c r="C6" i="1"/>
  <c r="C12" i="1"/>
  <c r="C3" i="1"/>
  <c r="C4" i="1"/>
  <c r="C2" i="1"/>
  <c r="C11" i="1"/>
</calcChain>
</file>

<file path=xl/sharedStrings.xml><?xml version="1.0" encoding="utf-8"?>
<sst xmlns="http://schemas.openxmlformats.org/spreadsheetml/2006/main" count="316" uniqueCount="194">
  <si>
    <t>Tag / Tattoo</t>
  </si>
  <si>
    <t>AmWA#</t>
  </si>
  <si>
    <t>AuWA#</t>
  </si>
  <si>
    <t>Sire/Dam</t>
  </si>
  <si>
    <t>SCD</t>
  </si>
  <si>
    <t>Tend</t>
  </si>
  <si>
    <t>The 5 Reces</t>
  </si>
  <si>
    <t>IA-RS</t>
  </si>
  <si>
    <t>$Price</t>
  </si>
  <si>
    <t>$Pedig</t>
  </si>
  <si>
    <t>$Horns</t>
  </si>
  <si>
    <t>$SCD</t>
  </si>
  <si>
    <t>$Tend</t>
  </si>
  <si>
    <t>$Reg</t>
  </si>
  <si>
    <t>$Age</t>
  </si>
  <si>
    <t>$Preg</t>
  </si>
  <si>
    <t>Age- Yrs</t>
  </si>
  <si>
    <t>Est. Curr. Wght</t>
  </si>
  <si>
    <t>LW</t>
  </si>
  <si>
    <t>LW Date</t>
  </si>
  <si>
    <t>Color</t>
  </si>
  <si>
    <t>Horn Status</t>
  </si>
  <si>
    <t>Breed</t>
  </si>
  <si>
    <t>Birth Date</t>
  </si>
  <si>
    <t>Conc-eption Mthd</t>
  </si>
  <si>
    <t>Sire Ear Tag</t>
  </si>
  <si>
    <t>Dam Ear Tag</t>
  </si>
  <si>
    <t>Last Calving Date</t>
  </si>
  <si>
    <t>Current Breeding Status</t>
  </si>
  <si>
    <t>Due Date</t>
  </si>
  <si>
    <t>AmReg#</t>
  </si>
  <si>
    <t>AuReg#</t>
  </si>
  <si>
    <t>Current Breeding Manual Note</t>
  </si>
  <si>
    <t>109E</t>
  </si>
  <si>
    <t/>
  </si>
  <si>
    <t>R-RG / 105B</t>
  </si>
  <si>
    <t>AA</t>
  </si>
  <si>
    <t>FP</t>
  </si>
  <si>
    <t>Red</t>
  </si>
  <si>
    <t>Dehorned</t>
  </si>
  <si>
    <t>FBXR</t>
  </si>
  <si>
    <t>AI</t>
  </si>
  <si>
    <t>R-RG</t>
  </si>
  <si>
    <t>FB12909</t>
  </si>
  <si>
    <t>105B</t>
  </si>
  <si>
    <t>FB21970</t>
  </si>
  <si>
    <t>Pregnant</t>
  </si>
  <si>
    <t>FB36600</t>
  </si>
  <si>
    <t>NS, 650G, due 5/16/26</t>
  </si>
  <si>
    <t>Black</t>
  </si>
  <si>
    <t>F2W</t>
  </si>
  <si>
    <t>NS</t>
  </si>
  <si>
    <t>1430Y</t>
  </si>
  <si>
    <t>FB14234</t>
  </si>
  <si>
    <t>LMRFG1430Y</t>
  </si>
  <si>
    <t>2289L</t>
  </si>
  <si>
    <t>635C / 1115B</t>
  </si>
  <si>
    <t>635C</t>
  </si>
  <si>
    <t>FB30366</t>
  </si>
  <si>
    <t>711FL635C</t>
  </si>
  <si>
    <t>1115B</t>
  </si>
  <si>
    <t>PC22572</t>
  </si>
  <si>
    <t>PC133927</t>
  </si>
  <si>
    <t>NS, 434B, due 5/16/26</t>
  </si>
  <si>
    <t xml:space="preserve">3 / </t>
  </si>
  <si>
    <t>Polled</t>
  </si>
  <si>
    <t>F2WA</t>
  </si>
  <si>
    <t>3</t>
  </si>
  <si>
    <t>FB16153</t>
  </si>
  <si>
    <t>2343G</t>
  </si>
  <si>
    <t>ET</t>
  </si>
  <si>
    <t>U107471</t>
  </si>
  <si>
    <t>NS, 766J, due 5/16/26</t>
  </si>
  <si>
    <t>2675K</t>
  </si>
  <si>
    <t>1430Y / 1675B</t>
  </si>
  <si>
    <t>1675B</t>
  </si>
  <si>
    <t>PC51688</t>
  </si>
  <si>
    <t>PC107508</t>
  </si>
  <si>
    <t>9</t>
  </si>
  <si>
    <t>PB25607</t>
  </si>
  <si>
    <t>USAPB25607</t>
  </si>
  <si>
    <t>Exposed</t>
  </si>
  <si>
    <t>PBXB</t>
  </si>
  <si>
    <t>4037L</t>
  </si>
  <si>
    <t>9 / 4981</t>
  </si>
  <si>
    <t>4981</t>
  </si>
  <si>
    <t>FB22014</t>
  </si>
  <si>
    <t>PB133955</t>
  </si>
  <si>
    <t>Exp, 650G, due 4/1/26+</t>
  </si>
  <si>
    <t>FT</t>
  </si>
  <si>
    <t>FBB</t>
  </si>
  <si>
    <t>661K</t>
  </si>
  <si>
    <t>711F22T661K</t>
  </si>
  <si>
    <t>R-UNITED / 448F</t>
  </si>
  <si>
    <t>N/A</t>
  </si>
  <si>
    <t>C</t>
  </si>
  <si>
    <t>R-UNITED</t>
  </si>
  <si>
    <t>FB61231</t>
  </si>
  <si>
    <t>MYMFP0342</t>
  </si>
  <si>
    <t>448F</t>
  </si>
  <si>
    <t>FB40384</t>
  </si>
  <si>
    <t>711FP448F</t>
  </si>
  <si>
    <t>NS, 766J, due 9/3/26 (recheck)</t>
  </si>
  <si>
    <t>FBXB</t>
  </si>
  <si>
    <t>965M</t>
  </si>
  <si>
    <t>R-TF38 / 327H</t>
  </si>
  <si>
    <t>R-TF38</t>
  </si>
  <si>
    <t>FB2294</t>
  </si>
  <si>
    <t>IMUFN2294</t>
  </si>
  <si>
    <t>327H</t>
  </si>
  <si>
    <t>PC89103</t>
  </si>
  <si>
    <t>PB134010</t>
  </si>
  <si>
    <t>Exp, 766J, due 4/1/26+</t>
  </si>
  <si>
    <t>Name</t>
  </si>
  <si>
    <t>Sire AmWA#</t>
  </si>
  <si>
    <t>Sire AuWA#</t>
  </si>
  <si>
    <t>Dam AmWA#</t>
  </si>
  <si>
    <t>Dam AuWA#</t>
  </si>
  <si>
    <t>VA</t>
  </si>
  <si>
    <t>F11C</t>
  </si>
  <si>
    <t>NS, 766J, due 6/15/26</t>
  </si>
  <si>
    <t>CHSC</t>
  </si>
  <si>
    <t>489M</t>
  </si>
  <si>
    <t>R-KITJR / R-Donor-59J</t>
  </si>
  <si>
    <t>Exp. NS to 650G, due 4/1/26+</t>
  </si>
  <si>
    <t>711 KITAYASUTSURU 489M</t>
  </si>
  <si>
    <t>R-KITJR</t>
  </si>
  <si>
    <t>FB2422</t>
  </si>
  <si>
    <t>WKSFP0001</t>
  </si>
  <si>
    <t>FB15287</t>
  </si>
  <si>
    <t>FB133982</t>
  </si>
  <si>
    <t>905J</t>
  </si>
  <si>
    <t>711FS905J</t>
  </si>
  <si>
    <t>312 / 09Z5</t>
  </si>
  <si>
    <t>Exp. AI to 263L, due 9/16/26+</t>
  </si>
  <si>
    <t>711 Shigefujijirou 905J</t>
  </si>
  <si>
    <t>312</t>
  </si>
  <si>
    <t>FB16068</t>
  </si>
  <si>
    <t>USAFB16068</t>
  </si>
  <si>
    <t>09Z5</t>
  </si>
  <si>
    <t>FB48112</t>
  </si>
  <si>
    <t>USAFB48112</t>
  </si>
  <si>
    <t>U89095</t>
  </si>
  <si>
    <t>993E</t>
  </si>
  <si>
    <t>711FN993E</t>
  </si>
  <si>
    <t>R-0602 / Y002</t>
  </si>
  <si>
    <t>Exp. NS to 766J, due 5/15/26+</t>
  </si>
  <si>
    <t>711 Itoyasuzuru 993E</t>
  </si>
  <si>
    <t>R-0602</t>
  </si>
  <si>
    <t>FB5100</t>
  </si>
  <si>
    <t>PEDFB5100</t>
  </si>
  <si>
    <t>Y002</t>
  </si>
  <si>
    <t>FB20752</t>
  </si>
  <si>
    <t>USAFB20752</t>
  </si>
  <si>
    <t>FB30958</t>
  </si>
  <si>
    <t>406J</t>
  </si>
  <si>
    <t>312 / 106E</t>
  </si>
  <si>
    <t>711 Shigefujijudo 406J</t>
  </si>
  <si>
    <t>106E</t>
  </si>
  <si>
    <t>FB29036</t>
  </si>
  <si>
    <t>FB89082</t>
  </si>
  <si>
    <t>501C</t>
  </si>
  <si>
    <t>R-RUE92 / R-B025W</t>
  </si>
  <si>
    <t>NS, 650G, due 6/5/26</t>
  </si>
  <si>
    <t>711 Rueyasutani 501C</t>
  </si>
  <si>
    <t>R-RUE92</t>
  </si>
  <si>
    <t>FB16182</t>
  </si>
  <si>
    <t>R-B025W</t>
  </si>
  <si>
    <t>FB10022</t>
  </si>
  <si>
    <t>PEDFB10022</t>
  </si>
  <si>
    <t>FB32466</t>
  </si>
  <si>
    <t>5590</t>
  </si>
  <si>
    <t>FB24330</t>
  </si>
  <si>
    <t>4590K</t>
  </si>
  <si>
    <t>9 / 5590</t>
  </si>
  <si>
    <t>NS, 095F, due 5/25/26</t>
  </si>
  <si>
    <t>711 OKUFUJI 4590K</t>
  </si>
  <si>
    <t>PB133971</t>
  </si>
  <si>
    <t>473H</t>
  </si>
  <si>
    <t>9 / 4073</t>
  </si>
  <si>
    <t>711 Okukunijirou 473H</t>
  </si>
  <si>
    <t>4073</t>
  </si>
  <si>
    <t>FB22484</t>
  </si>
  <si>
    <t>PB89131</t>
  </si>
  <si>
    <t>711 SHIGEZURU 2289L</t>
  </si>
  <si>
    <t>711 ROCKY HIKARU 2675K</t>
  </si>
  <si>
    <t>711 OKUFUJI 4037L</t>
  </si>
  <si>
    <t>711 ITOHANAOKUFUJI 965M</t>
  </si>
  <si>
    <t>711 Galaxy Kunimichi 109E</t>
  </si>
  <si>
    <t>711 JT F2 2343G</t>
  </si>
  <si>
    <t>711 Uniharuzuru 661K</t>
  </si>
  <si>
    <t>$Rec-ess</t>
  </si>
  <si>
    <t>$Homo Polled Genes</t>
  </si>
  <si>
    <t>59JJ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</si>
</sst>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mm/dd/yy;@"/>
    <numFmt numFmtId="167" formatCode="_(* #,##0_);_(* \(#,##0\);_(* &quot;-&quot;??_);_(@_)"/>
    <numFmt numFmtId="168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2"/>
      <name val="Arial"/>
      <family val="2"/>
      <charset val="1"/>
    </font>
    <font>
      <b/>
      <sz val="12"/>
      <name val="Calibri"/>
      <family val="2"/>
      <scheme val="minor"/>
    </font>
    <font>
      <b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9CC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Border="0">
      <protection locked="0"/>
    </xf>
  </cellStyleXfs>
  <cellXfs count="67">
    <xf numFmtId="0" fontId="0" fillId="0" borderId="0" xfId="0"/>
    <xf numFmtId="49" fontId="5" fillId="6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0" fontId="7" fillId="0" borderId="1" xfId="3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66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6" fontId="0" fillId="6" borderId="1" xfId="0" applyNumberFormat="1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164" fontId="0" fillId="6" borderId="1" xfId="0" applyNumberFormat="1" applyFill="1" applyBorder="1" applyAlignment="1" applyProtection="1">
      <alignment vertical="center"/>
      <protection locked="0"/>
    </xf>
    <xf numFmtId="0" fontId="5" fillId="0" borderId="1" xfId="0" applyFont="1" applyBorder="1" applyProtection="1">
      <protection locked="0"/>
    </xf>
    <xf numFmtId="0" fontId="0" fillId="3" borderId="1" xfId="0" applyFill="1" applyBorder="1"/>
    <xf numFmtId="0" fontId="3" fillId="0" borderId="1" xfId="0" applyFont="1" applyBorder="1" applyProtection="1">
      <protection locked="0"/>
    </xf>
    <xf numFmtId="0" fontId="8" fillId="0" borderId="1" xfId="3" applyFont="1" applyFill="1" applyBorder="1" applyAlignment="1" applyProtection="1">
      <alignment horizontal="left" vertical="center"/>
      <protection locked="0"/>
    </xf>
    <xf numFmtId="0" fontId="0" fillId="9" borderId="1" xfId="0" applyFill="1" applyBorder="1" applyAlignment="1" applyProtection="1">
      <alignment vertical="center"/>
      <protection locked="0"/>
    </xf>
    <xf numFmtId="166" fontId="0" fillId="5" borderId="1" xfId="0" applyNumberForma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11" fillId="0" borderId="1" xfId="3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horizontal="left"/>
    </xf>
    <xf numFmtId="167" fontId="0" fillId="2" borderId="1" xfId="1" applyNumberFormat="1" applyFont="1" applyFill="1" applyBorder="1" applyAlignment="1" applyProtection="1">
      <alignment vertical="center"/>
      <protection locked="0"/>
    </xf>
    <xf numFmtId="167" fontId="0" fillId="2" borderId="1" xfId="1" applyNumberFormat="1" applyFont="1" applyFill="1" applyBorder="1" applyAlignment="1" applyProtection="1">
      <alignment horizontal="left" vertical="center"/>
      <protection locked="0"/>
    </xf>
    <xf numFmtId="0" fontId="12" fillId="13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166" fontId="0" fillId="2" borderId="1" xfId="0" applyNumberFormat="1" applyFill="1" applyBorder="1" applyAlignment="1" applyProtection="1">
      <alignment vertical="center"/>
      <protection locked="0"/>
    </xf>
    <xf numFmtId="0" fontId="3" fillId="0" borderId="0" xfId="0" applyFont="1"/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12" borderId="1" xfId="0" applyFont="1" applyFill="1" applyBorder="1" applyAlignment="1" applyProtection="1">
      <alignment horizontal="left" vertical="center"/>
      <protection locked="0"/>
    </xf>
    <xf numFmtId="0" fontId="3" fillId="11" borderId="1" xfId="0" applyFont="1" applyFill="1" applyBorder="1" applyAlignment="1" applyProtection="1">
      <alignment horizontal="left" vertical="center"/>
      <protection locked="0"/>
    </xf>
    <xf numFmtId="0" fontId="3" fillId="1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168" fontId="0" fillId="4" borderId="1" xfId="2" applyNumberFormat="1" applyFont="1" applyFill="1" applyBorder="1" applyAlignment="1" applyProtection="1">
      <alignment vertical="center"/>
      <protection locked="0"/>
    </xf>
    <xf numFmtId="168" fontId="0" fillId="4" borderId="1" xfId="2" applyNumberFormat="1" applyFont="1" applyFill="1" applyBorder="1"/>
    <xf numFmtId="168" fontId="3" fillId="8" borderId="1" xfId="2" applyNumberFormat="1" applyFont="1" applyFill="1" applyBorder="1" applyAlignment="1" applyProtection="1">
      <alignment vertical="center"/>
      <protection locked="0"/>
    </xf>
    <xf numFmtId="168" fontId="13" fillId="4" borderId="1" xfId="2" applyNumberFormat="1" applyFont="1" applyFill="1" applyBorder="1"/>
    <xf numFmtId="38" fontId="13" fillId="4" borderId="1" xfId="2" applyNumberFormat="1" applyFont="1" applyFill="1" applyBorder="1" applyAlignment="1" applyProtection="1">
      <alignment vertical="center"/>
      <protection locked="0"/>
    </xf>
    <xf numFmtId="38" fontId="13" fillId="4" borderId="1" xfId="2" applyNumberFormat="1" applyFont="1" applyFill="1" applyBorder="1"/>
    <xf numFmtId="38" fontId="0" fillId="0" borderId="0" xfId="0" applyNumberFormat="1"/>
    <xf numFmtId="0" fontId="0" fillId="13" borderId="1" xfId="0" applyFill="1" applyBorder="1" applyAlignment="1" applyProtection="1">
      <alignment horizontal="left" vertical="center"/>
      <protection locked="0"/>
    </xf>
    <xf numFmtId="167" fontId="0" fillId="0" borderId="0" xfId="1" applyNumberFormat="1" applyFont="1"/>
    <xf numFmtId="49" fontId="3" fillId="0" borderId="1" xfId="0" applyNumberFormat="1" applyFont="1" applyBorder="1" applyAlignment="1" applyProtection="1">
      <alignment vertical="top" wrapText="1"/>
      <protection locked="0"/>
    </xf>
    <xf numFmtId="49" fontId="5" fillId="2" borderId="1" xfId="0" applyNumberFormat="1" applyFont="1" applyFill="1" applyBorder="1" applyAlignment="1" applyProtection="1">
      <alignment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 applyProtection="1">
      <alignment vertical="top" wrapText="1"/>
      <protection locked="0"/>
    </xf>
    <xf numFmtId="49" fontId="5" fillId="4" borderId="1" xfId="2" applyNumberFormat="1" applyFont="1" applyFill="1" applyBorder="1" applyAlignment="1" applyProtection="1">
      <alignment vertical="top" wrapText="1"/>
      <protection locked="0"/>
    </xf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49" fontId="5" fillId="5" borderId="1" xfId="0" applyNumberFormat="1" applyFont="1" applyFill="1" applyBorder="1" applyAlignment="1" applyProtection="1">
      <alignment vertical="top" wrapText="1"/>
      <protection locked="0"/>
    </xf>
    <xf numFmtId="49" fontId="5" fillId="2" borderId="1" xfId="1" applyNumberFormat="1" applyFont="1" applyFill="1" applyBorder="1" applyAlignment="1" applyProtection="1">
      <alignment vertical="top" wrapText="1"/>
      <protection locked="0"/>
    </xf>
    <xf numFmtId="49" fontId="3" fillId="0" borderId="1" xfId="0" applyNumberFormat="1" applyFont="1" applyBorder="1" applyAlignment="1">
      <alignment vertical="top"/>
    </xf>
    <xf numFmtId="49" fontId="5" fillId="13" borderId="1" xfId="0" applyNumberFormat="1" applyFont="1" applyFill="1" applyBorder="1" applyAlignment="1" applyProtection="1">
      <alignment vertical="top" wrapText="1"/>
      <protection locked="0"/>
    </xf>
    <xf numFmtId="49" fontId="5" fillId="10" borderId="1" xfId="0" applyNumberFormat="1" applyFont="1" applyFill="1" applyBorder="1" applyAlignment="1" applyProtection="1">
      <alignment vertical="top" wrapText="1"/>
      <protection locked="0"/>
    </xf>
    <xf numFmtId="49" fontId="5" fillId="6" borderId="1" xfId="0" applyNumberFormat="1" applyFont="1" applyFill="1" applyBorder="1" applyAlignment="1" applyProtection="1">
      <alignment vertical="top" wrapText="1"/>
      <protection locked="0"/>
    </xf>
    <xf numFmtId="49" fontId="3" fillId="6" borderId="1" xfId="0" applyNumberFormat="1" applyFont="1" applyFill="1" applyBorder="1" applyAlignment="1" applyProtection="1">
      <alignment vertical="top" wrapText="1"/>
      <protection locked="0"/>
    </xf>
    <xf numFmtId="49" fontId="2" fillId="7" borderId="1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165" fontId="0" fillId="5" borderId="1" xfId="0" applyNumberFormat="1" applyFill="1" applyBorder="1" applyAlignment="1" applyProtection="1">
      <alignment vertical="center"/>
      <protection locked="0"/>
    </xf>
    <xf numFmtId="0" fontId="8" fillId="0" borderId="1" xfId="3" quotePrefix="1" applyFont="1" applyFill="1" applyBorder="1"/>
    <xf numFmtId="49" fontId="5" fillId="8" borderId="1" xfId="2" applyNumberFormat="1" applyFont="1" applyFill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4" fontId="0" fillId="0" borderId="0" xfId="0" applyNumberForma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 2" xfId="4" xr:uid="{D26C2618-EF6C-4ED9-97D4-AD224E5207A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  <color rgb="FFDC9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E309-CEBF-4CF1-AAF0-5B42131F2A95}">
  <dimension ref="A1:AN15"/>
  <sheetViews>
    <sheetView tabSelected="1" workbookViewId="0"/>
  </sheetViews>
  <sheetFormatPr defaultRowHeight="14.25" x14ac:dyDescent="0.45"/>
  <cols>
    <col min="1" max="1" width="5.86328125" style="31" bestFit="1" customWidth="1"/>
    <col min="2" max="2" width="6.53125" customWidth="1"/>
    <col min="3" max="3" width="10" bestFit="1" customWidth="1"/>
    <col min="4" max="4" width="14.33203125" bestFit="1" customWidth="1"/>
    <col min="5" max="5" width="19.19921875" customWidth="1"/>
    <col min="6" max="6" width="4.33203125" customWidth="1"/>
    <col min="7" max="7" width="5.19921875" customWidth="1"/>
    <col min="8" max="8" width="5.796875" customWidth="1"/>
    <col min="9" max="9" width="4.46484375" customWidth="1"/>
    <col min="10" max="10" width="8.6640625" style="31" customWidth="1"/>
    <col min="11" max="11" width="8.796875" customWidth="1"/>
    <col min="12" max="13" width="7" customWidth="1"/>
    <col min="14" max="14" width="7.46484375" customWidth="1"/>
    <col min="15" max="15" width="7" customWidth="1"/>
    <col min="16" max="16" width="6.19921875" style="44" customWidth="1"/>
    <col min="17" max="17" width="7.19921875" customWidth="1"/>
    <col min="18" max="18" width="8.1328125" customWidth="1"/>
    <col min="19" max="19" width="7.86328125" customWidth="1"/>
    <col min="20" max="20" width="5.06640625" style="31" customWidth="1"/>
    <col min="21" max="21" width="8.53125" customWidth="1"/>
    <col min="22" max="22" width="6.796875" style="46" customWidth="1"/>
    <col min="23" max="23" width="6.6640625" style="46" customWidth="1"/>
    <col min="24" max="24" width="8.53125" customWidth="1"/>
    <col min="25" max="25" width="5.46484375" customWidth="1"/>
    <col min="26" max="26" width="9.19921875" customWidth="1"/>
    <col min="27" max="27" width="23.33203125" customWidth="1"/>
    <col min="28" max="28" width="6.19921875" customWidth="1"/>
    <col min="29" max="29" width="9.1328125" customWidth="1"/>
    <col min="30" max="30" width="8.1328125" customWidth="1"/>
    <col min="31" max="31" width="11.796875" customWidth="1"/>
    <col min="32" max="32" width="8.1328125" customWidth="1"/>
    <col min="33" max="33" width="9" customWidth="1"/>
    <col min="34" max="34" width="11.53125" customWidth="1"/>
    <col min="35" max="35" width="9.46484375" customWidth="1"/>
    <col min="36" max="36" width="8.53125" customWidth="1"/>
    <col min="37" max="37" width="9.19921875" customWidth="1"/>
    <col min="38" max="38" width="26" customWidth="1"/>
    <col min="39" max="39" width="14.33203125" style="31" hidden="1" customWidth="1"/>
    <col min="40" max="40" width="13.33203125" style="31" hidden="1" customWidth="1"/>
  </cols>
  <sheetData>
    <row r="1" spans="1:40" s="61" customFormat="1" ht="42.75" x14ac:dyDescent="0.45">
      <c r="A1" s="3" t="s">
        <v>22</v>
      </c>
      <c r="B1" s="3" t="s">
        <v>0</v>
      </c>
      <c r="C1" s="47" t="s">
        <v>1</v>
      </c>
      <c r="D1" s="47" t="s">
        <v>2</v>
      </c>
      <c r="E1" s="48" t="s">
        <v>3</v>
      </c>
      <c r="F1" s="49" t="s">
        <v>4</v>
      </c>
      <c r="G1" s="49" t="s">
        <v>5</v>
      </c>
      <c r="H1" s="50" t="s">
        <v>6</v>
      </c>
      <c r="I1" s="50" t="s">
        <v>7</v>
      </c>
      <c r="J1" s="64" t="s">
        <v>8</v>
      </c>
      <c r="K1" s="51" t="s">
        <v>9</v>
      </c>
      <c r="L1" s="52" t="s">
        <v>10</v>
      </c>
      <c r="M1" s="52" t="s">
        <v>192</v>
      </c>
      <c r="N1" s="52" t="s">
        <v>11</v>
      </c>
      <c r="O1" s="52" t="s">
        <v>12</v>
      </c>
      <c r="P1" s="52" t="s">
        <v>191</v>
      </c>
      <c r="Q1" s="52" t="s">
        <v>13</v>
      </c>
      <c r="R1" s="52" t="s">
        <v>14</v>
      </c>
      <c r="S1" s="52" t="s">
        <v>15</v>
      </c>
      <c r="T1" s="53" t="s">
        <v>16</v>
      </c>
      <c r="U1" s="53" t="s">
        <v>23</v>
      </c>
      <c r="V1" s="54" t="s">
        <v>17</v>
      </c>
      <c r="W1" s="54" t="s">
        <v>18</v>
      </c>
      <c r="X1" s="48" t="s">
        <v>19</v>
      </c>
      <c r="Y1" s="3" t="s">
        <v>20</v>
      </c>
      <c r="Z1" s="3" t="s">
        <v>21</v>
      </c>
      <c r="AA1" s="55" t="s">
        <v>113</v>
      </c>
      <c r="AB1" s="56" t="s">
        <v>24</v>
      </c>
      <c r="AC1" s="57" t="s">
        <v>25</v>
      </c>
      <c r="AD1" s="57" t="s">
        <v>114</v>
      </c>
      <c r="AE1" s="57" t="s">
        <v>115</v>
      </c>
      <c r="AF1" s="57" t="s">
        <v>26</v>
      </c>
      <c r="AG1" s="57" t="s">
        <v>116</v>
      </c>
      <c r="AH1" s="57" t="s">
        <v>117</v>
      </c>
      <c r="AI1" s="58" t="s">
        <v>27</v>
      </c>
      <c r="AJ1" s="59" t="s">
        <v>28</v>
      </c>
      <c r="AK1" s="59" t="s">
        <v>29</v>
      </c>
      <c r="AL1" s="1" t="s">
        <v>32</v>
      </c>
      <c r="AM1" s="60" t="s">
        <v>30</v>
      </c>
      <c r="AN1" s="60" t="s">
        <v>31</v>
      </c>
    </row>
    <row r="2" spans="1:40" x14ac:dyDescent="0.45">
      <c r="A2" s="32" t="s">
        <v>50</v>
      </c>
      <c r="B2" s="16" t="s">
        <v>55</v>
      </c>
      <c r="C2" s="5" t="str">
        <f>HYPERLINK("https://wagyu.digitalbeef.com/modules.php?op=modload&amp;name=_animal&amp;file=_animal&amp;search_value=&amp;animal_registration="&amp;AM2,AM2)</f>
        <v>PC133927</v>
      </c>
      <c r="D2" s="63"/>
      <c r="E2" s="6" t="s">
        <v>56</v>
      </c>
      <c r="F2" s="15"/>
      <c r="G2" s="15"/>
      <c r="H2" s="15"/>
      <c r="I2" s="15"/>
      <c r="J2" s="40">
        <f>SUM(K2:S2)</f>
        <v>3018.8</v>
      </c>
      <c r="K2" s="38">
        <v>2100</v>
      </c>
      <c r="L2" s="39"/>
      <c r="M2" s="39"/>
      <c r="N2" s="38"/>
      <c r="O2" s="38"/>
      <c r="P2" s="43"/>
      <c r="Q2" s="38">
        <v>125</v>
      </c>
      <c r="R2" s="41"/>
      <c r="S2" s="39">
        <v>793.80000000000007</v>
      </c>
      <c r="T2" s="62">
        <f ca="1">(Variables!$A$1-U2)/365</f>
        <v>2.9972602739726026</v>
      </c>
      <c r="U2" s="19">
        <v>45039</v>
      </c>
      <c r="V2" s="23">
        <v>939.9</v>
      </c>
      <c r="W2" s="24">
        <v>864</v>
      </c>
      <c r="X2" s="9">
        <v>45979</v>
      </c>
      <c r="Y2" s="10" t="s">
        <v>49</v>
      </c>
      <c r="Z2" s="10" t="s">
        <v>39</v>
      </c>
      <c r="AA2" s="65" t="s">
        <v>184</v>
      </c>
      <c r="AB2" s="45" t="s">
        <v>51</v>
      </c>
      <c r="AC2" s="20" t="s">
        <v>57</v>
      </c>
      <c r="AD2" s="20" t="s">
        <v>58</v>
      </c>
      <c r="AE2" s="20" t="s">
        <v>59</v>
      </c>
      <c r="AF2" s="20" t="s">
        <v>60</v>
      </c>
      <c r="AG2" s="20" t="s">
        <v>61</v>
      </c>
      <c r="AH2" s="20" t="s">
        <v>34</v>
      </c>
      <c r="AI2" s="11" t="s">
        <v>34</v>
      </c>
      <c r="AJ2" s="12" t="s">
        <v>46</v>
      </c>
      <c r="AK2" s="11">
        <v>46158</v>
      </c>
      <c r="AL2" s="12" t="s">
        <v>63</v>
      </c>
      <c r="AM2" s="26" t="s">
        <v>62</v>
      </c>
      <c r="AN2" s="26" t="s">
        <v>34</v>
      </c>
    </row>
    <row r="3" spans="1:40" x14ac:dyDescent="0.45">
      <c r="A3" s="32" t="s">
        <v>50</v>
      </c>
      <c r="B3" s="14" t="s">
        <v>73</v>
      </c>
      <c r="C3" s="5" t="str">
        <f>HYPERLINK("https://wagyu.digitalbeef.com/modules.php?op=modload&amp;name=_animal&amp;file=_animal&amp;search_value=&amp;animal_registration="&amp;AM3,AM3)</f>
        <v>PC107508</v>
      </c>
      <c r="D3" s="63"/>
      <c r="E3" s="6" t="s">
        <v>74</v>
      </c>
      <c r="F3" s="15"/>
      <c r="G3" s="15"/>
      <c r="H3" s="15"/>
      <c r="I3" s="15"/>
      <c r="J3" s="40">
        <f>SUM(K3:S3)</f>
        <v>3303.8</v>
      </c>
      <c r="K3" s="38">
        <v>2100</v>
      </c>
      <c r="L3" s="39">
        <v>285</v>
      </c>
      <c r="M3" s="39"/>
      <c r="N3" s="38"/>
      <c r="O3" s="38"/>
      <c r="P3" s="43"/>
      <c r="Q3" s="38">
        <v>125</v>
      </c>
      <c r="R3" s="41"/>
      <c r="S3" s="39">
        <v>793.80000000000007</v>
      </c>
      <c r="T3" s="62">
        <f ca="1">(Variables!$A$1-U3)/365</f>
        <v>3.9342465753424656</v>
      </c>
      <c r="U3" s="19">
        <v>44697</v>
      </c>
      <c r="V3" s="23">
        <v>1161.3</v>
      </c>
      <c r="W3" s="24">
        <v>1113</v>
      </c>
      <c r="X3" s="9">
        <v>45979</v>
      </c>
      <c r="Y3" s="10" t="s">
        <v>49</v>
      </c>
      <c r="Z3" s="10" t="s">
        <v>65</v>
      </c>
      <c r="AA3" s="65" t="s">
        <v>185</v>
      </c>
      <c r="AB3" s="45" t="s">
        <v>51</v>
      </c>
      <c r="AC3" s="20" t="s">
        <v>52</v>
      </c>
      <c r="AD3" s="20" t="s">
        <v>53</v>
      </c>
      <c r="AE3" s="20" t="s">
        <v>54</v>
      </c>
      <c r="AF3" s="20" t="s">
        <v>75</v>
      </c>
      <c r="AG3" s="20" t="s">
        <v>76</v>
      </c>
      <c r="AH3" s="20" t="s">
        <v>34</v>
      </c>
      <c r="AI3" s="11">
        <v>45868</v>
      </c>
      <c r="AJ3" s="12" t="s">
        <v>46</v>
      </c>
      <c r="AK3" s="11">
        <v>46158</v>
      </c>
      <c r="AL3" s="13" t="s">
        <v>72</v>
      </c>
      <c r="AM3" s="26" t="s">
        <v>77</v>
      </c>
      <c r="AN3" s="26" t="s">
        <v>34</v>
      </c>
    </row>
    <row r="4" spans="1:40" x14ac:dyDescent="0.45">
      <c r="A4" s="37" t="s">
        <v>66</v>
      </c>
      <c r="B4" s="14" t="s">
        <v>69</v>
      </c>
      <c r="C4" s="5" t="str">
        <f>HYPERLINK("https://wagyu.digitalbeef.com/modules.php?op=modload&amp;name=_animal&amp;file=_animal&amp;search_value=&amp;animal_registration="&amp;AM4,AM4)</f>
        <v>U107471</v>
      </c>
      <c r="D4" s="63"/>
      <c r="E4" s="6" t="s">
        <v>64</v>
      </c>
      <c r="F4" s="7"/>
      <c r="G4" s="7"/>
      <c r="H4" s="8"/>
      <c r="I4" s="8"/>
      <c r="J4" s="40">
        <f>SUM(K4:S4)</f>
        <v>2928.6</v>
      </c>
      <c r="K4" s="38">
        <v>2200</v>
      </c>
      <c r="L4" s="39">
        <v>295</v>
      </c>
      <c r="M4" s="39"/>
      <c r="N4" s="38"/>
      <c r="O4" s="38"/>
      <c r="P4" s="43"/>
      <c r="Q4" s="38">
        <v>0</v>
      </c>
      <c r="R4" s="41">
        <v>-398</v>
      </c>
      <c r="S4" s="39">
        <v>831.6</v>
      </c>
      <c r="T4" s="62">
        <f ca="1">(Variables!$A$1-U4)/365</f>
        <v>6.353424657534247</v>
      </c>
      <c r="U4" s="19">
        <v>43814</v>
      </c>
      <c r="V4" s="23">
        <v>1188.9000000000001</v>
      </c>
      <c r="W4" s="24">
        <v>1113</v>
      </c>
      <c r="X4" s="9">
        <v>45979</v>
      </c>
      <c r="Y4" s="10" t="s">
        <v>49</v>
      </c>
      <c r="Z4" s="10" t="s">
        <v>65</v>
      </c>
      <c r="AA4" s="65" t="s">
        <v>189</v>
      </c>
      <c r="AB4" s="45" t="s">
        <v>70</v>
      </c>
      <c r="AC4" s="20" t="s">
        <v>67</v>
      </c>
      <c r="AD4" s="20" t="s">
        <v>68</v>
      </c>
      <c r="AE4" s="20" t="s">
        <v>34</v>
      </c>
      <c r="AF4" s="20" t="s">
        <v>34</v>
      </c>
      <c r="AG4" s="20" t="s">
        <v>34</v>
      </c>
      <c r="AH4" s="20" t="s">
        <v>34</v>
      </c>
      <c r="AI4" s="11">
        <v>45710</v>
      </c>
      <c r="AJ4" s="12" t="s">
        <v>46</v>
      </c>
      <c r="AK4" s="11">
        <v>46158</v>
      </c>
      <c r="AL4" s="13" t="s">
        <v>72</v>
      </c>
      <c r="AM4" s="26" t="s">
        <v>71</v>
      </c>
      <c r="AN4" s="26" t="s">
        <v>34</v>
      </c>
    </row>
    <row r="5" spans="1:40" ht="15.75" x14ac:dyDescent="0.45">
      <c r="A5" s="33" t="s">
        <v>90</v>
      </c>
      <c r="B5" s="27" t="s">
        <v>122</v>
      </c>
      <c r="C5" s="21" t="str">
        <f>HYPERLINK("https://wagyu.digitalbeef.com/modules.php?op=modload&amp;name=_animal&amp;file=_animal&amp;search_value=&amp;animal_registration="&amp;AM5,AM5)</f>
        <v>FB133982</v>
      </c>
      <c r="D5" s="63"/>
      <c r="E5" s="6" t="s">
        <v>123</v>
      </c>
      <c r="F5" s="7" t="s">
        <v>36</v>
      </c>
      <c r="G5" s="7">
        <v>6</v>
      </c>
      <c r="H5" s="7" t="s">
        <v>37</v>
      </c>
      <c r="I5" s="7" t="s">
        <v>37</v>
      </c>
      <c r="J5" s="40">
        <f>SUM(K5:S5)</f>
        <v>5291.165</v>
      </c>
      <c r="K5" s="38">
        <v>3400</v>
      </c>
      <c r="L5" s="38"/>
      <c r="M5" s="38"/>
      <c r="N5" s="38">
        <v>340</v>
      </c>
      <c r="O5" s="38"/>
      <c r="P5" s="43"/>
      <c r="Q5" s="38">
        <v>0</v>
      </c>
      <c r="R5" s="41"/>
      <c r="S5" s="39">
        <v>1551.165</v>
      </c>
      <c r="T5" s="62">
        <f ca="1">(Variables!$A$1-U5)/365</f>
        <v>2.2383561643835614</v>
      </c>
      <c r="U5" s="19">
        <v>45316</v>
      </c>
      <c r="V5" s="23">
        <v>623.79999999999995</v>
      </c>
      <c r="W5" s="24">
        <v>472</v>
      </c>
      <c r="X5" s="9">
        <v>45916</v>
      </c>
      <c r="Y5" s="10" t="s">
        <v>49</v>
      </c>
      <c r="Z5" s="10" t="s">
        <v>39</v>
      </c>
      <c r="AA5" s="65" t="s">
        <v>125</v>
      </c>
      <c r="AB5" s="25" t="s">
        <v>70</v>
      </c>
      <c r="AC5" s="20" t="s">
        <v>126</v>
      </c>
      <c r="AD5" s="20" t="s">
        <v>127</v>
      </c>
      <c r="AE5" s="20" t="s">
        <v>128</v>
      </c>
      <c r="AF5" s="20" t="s">
        <v>193</v>
      </c>
      <c r="AG5" s="20" t="s">
        <v>129</v>
      </c>
      <c r="AH5" s="20" t="s">
        <v>34</v>
      </c>
      <c r="AI5" s="11" t="s">
        <v>34</v>
      </c>
      <c r="AJ5" s="12" t="s">
        <v>81</v>
      </c>
      <c r="AK5" s="11">
        <v>46098</v>
      </c>
      <c r="AL5" s="13" t="s">
        <v>124</v>
      </c>
      <c r="AM5" s="26" t="s">
        <v>130</v>
      </c>
      <c r="AN5" s="26"/>
    </row>
    <row r="6" spans="1:40" x14ac:dyDescent="0.45">
      <c r="A6" s="33" t="s">
        <v>90</v>
      </c>
      <c r="B6" s="16" t="s">
        <v>91</v>
      </c>
      <c r="C6" s="17" t="str">
        <f>HYPERLINK("https://wagyu.digitalbeef.com/modules.php?op=modload&amp;name=_animal&amp;file=_animal&amp;search_value=&amp;animal_registration="&amp;AM6,AM6)</f>
        <v/>
      </c>
      <c r="D6" s="63" t="str">
        <f>HYPERLINK("https://app.helicalco.com/public/au-wagyu/animals/"&amp;AN6,AN6)</f>
        <v>711F22T661K</v>
      </c>
      <c r="E6" s="6" t="s">
        <v>93</v>
      </c>
      <c r="F6" s="7" t="s">
        <v>36</v>
      </c>
      <c r="G6" s="7" t="s">
        <v>94</v>
      </c>
      <c r="H6" s="15" t="s">
        <v>89</v>
      </c>
      <c r="I6" s="18" t="s">
        <v>95</v>
      </c>
      <c r="J6" s="40">
        <f>SUM(K6:S6)</f>
        <v>4981.7460000000001</v>
      </c>
      <c r="K6" s="38">
        <v>4200</v>
      </c>
      <c r="L6" s="39"/>
      <c r="M6" s="39"/>
      <c r="N6" s="38">
        <v>420</v>
      </c>
      <c r="O6" s="38"/>
      <c r="P6" s="42">
        <v>-831.6</v>
      </c>
      <c r="Q6" s="38">
        <v>0</v>
      </c>
      <c r="R6" s="41"/>
      <c r="S6" s="39">
        <v>1193.346</v>
      </c>
      <c r="T6" s="62">
        <f ca="1">(Variables!$A$1-U6)/365</f>
        <v>3.526027397260274</v>
      </c>
      <c r="U6" s="19">
        <v>44846</v>
      </c>
      <c r="V6" s="23">
        <v>995.3</v>
      </c>
      <c r="W6" s="24">
        <v>947</v>
      </c>
      <c r="X6" s="9">
        <v>45979</v>
      </c>
      <c r="Y6" s="10" t="s">
        <v>49</v>
      </c>
      <c r="Z6" s="10" t="s">
        <v>39</v>
      </c>
      <c r="AA6" s="65" t="s">
        <v>190</v>
      </c>
      <c r="AB6" s="45" t="s">
        <v>70</v>
      </c>
      <c r="AC6" s="20" t="s">
        <v>96</v>
      </c>
      <c r="AD6" s="20" t="s">
        <v>97</v>
      </c>
      <c r="AE6" s="20" t="s">
        <v>98</v>
      </c>
      <c r="AF6" s="20" t="s">
        <v>99</v>
      </c>
      <c r="AG6" s="20" t="s">
        <v>100</v>
      </c>
      <c r="AH6" s="20" t="s">
        <v>101</v>
      </c>
      <c r="AI6" s="11">
        <v>45868</v>
      </c>
      <c r="AJ6" s="12" t="s">
        <v>81</v>
      </c>
      <c r="AK6" s="11">
        <v>46174</v>
      </c>
      <c r="AL6" s="13" t="s">
        <v>102</v>
      </c>
      <c r="AM6" s="26" t="s">
        <v>34</v>
      </c>
      <c r="AN6" s="26" t="s">
        <v>92</v>
      </c>
    </row>
    <row r="7" spans="1:40" ht="15.75" x14ac:dyDescent="0.45">
      <c r="A7" s="33" t="s">
        <v>90</v>
      </c>
      <c r="B7" s="27" t="s">
        <v>131</v>
      </c>
      <c r="C7" s="21" t="str">
        <f>HYPERLINK("https://wagyu.digitalbeef.com/modules.php?op=modload&amp;name=_animal&amp;file=_animal&amp;search_value=&amp;animal_registration="&amp;AM7,AM7)</f>
        <v>U89095</v>
      </c>
      <c r="D7" s="63" t="str">
        <f>HYPERLINK("https://app.helicalco.com/public/au-wagyu/animals/"&amp;AN7,AN7)</f>
        <v>711FS905J</v>
      </c>
      <c r="E7" s="6" t="s">
        <v>133</v>
      </c>
      <c r="F7" s="7" t="s">
        <v>36</v>
      </c>
      <c r="G7" s="22" t="s">
        <v>94</v>
      </c>
      <c r="H7" s="29" t="s">
        <v>121</v>
      </c>
      <c r="I7" s="7" t="s">
        <v>89</v>
      </c>
      <c r="J7" s="40">
        <f>SUM(K7:S7)</f>
        <v>4353.6383000000005</v>
      </c>
      <c r="K7" s="38">
        <v>3700</v>
      </c>
      <c r="L7" s="38"/>
      <c r="M7" s="38"/>
      <c r="N7" s="38">
        <v>370</v>
      </c>
      <c r="O7" s="38"/>
      <c r="P7" s="42">
        <v>-732.6</v>
      </c>
      <c r="Q7" s="38">
        <v>0</v>
      </c>
      <c r="R7" s="41"/>
      <c r="S7" s="39">
        <v>1016.2383000000001</v>
      </c>
      <c r="T7" s="62">
        <f ca="1">(Variables!$A$1-U7)/365</f>
        <v>4.9917808219178079</v>
      </c>
      <c r="U7" s="19">
        <v>44311</v>
      </c>
      <c r="V7" s="23">
        <v>1122.4000000000001</v>
      </c>
      <c r="W7" s="24">
        <v>1072</v>
      </c>
      <c r="X7" s="9">
        <v>45982</v>
      </c>
      <c r="Y7" s="10" t="s">
        <v>49</v>
      </c>
      <c r="Z7" s="10" t="s">
        <v>39</v>
      </c>
      <c r="AA7" s="65" t="s">
        <v>135</v>
      </c>
      <c r="AB7" s="25" t="s">
        <v>51</v>
      </c>
      <c r="AC7" s="20" t="s">
        <v>136</v>
      </c>
      <c r="AD7" s="20" t="s">
        <v>137</v>
      </c>
      <c r="AE7" s="20" t="s">
        <v>138</v>
      </c>
      <c r="AF7" s="20" t="s">
        <v>139</v>
      </c>
      <c r="AG7" s="20" t="s">
        <v>140</v>
      </c>
      <c r="AH7" s="20" t="s">
        <v>141</v>
      </c>
      <c r="AI7" s="11">
        <v>45520</v>
      </c>
      <c r="AJ7" s="12" t="s">
        <v>81</v>
      </c>
      <c r="AK7" s="11">
        <v>46280</v>
      </c>
      <c r="AL7" s="13" t="s">
        <v>134</v>
      </c>
      <c r="AM7" s="26" t="s">
        <v>142</v>
      </c>
      <c r="AN7" s="26" t="s">
        <v>132</v>
      </c>
    </row>
    <row r="8" spans="1:40" ht="15.75" x14ac:dyDescent="0.45">
      <c r="A8" s="33" t="s">
        <v>90</v>
      </c>
      <c r="B8" s="27" t="s">
        <v>143</v>
      </c>
      <c r="C8" s="21" t="str">
        <f>HYPERLINK("https://wagyu.digitalbeef.com/modules.php?op=modload&amp;name=_animal&amp;file=_animal&amp;search_value=&amp;animal_registration="&amp;AM8,AM8)</f>
        <v>FB30958</v>
      </c>
      <c r="D8" s="63" t="str">
        <f>HYPERLINK("https://app.helicalco.com/public/au-wagyu/animals/"&amp;AN8,AN8)</f>
        <v>711FN993E</v>
      </c>
      <c r="E8" s="6" t="s">
        <v>145</v>
      </c>
      <c r="F8" s="7" t="s">
        <v>36</v>
      </c>
      <c r="G8" s="7">
        <v>7</v>
      </c>
      <c r="H8" s="7" t="s">
        <v>89</v>
      </c>
      <c r="I8" s="7" t="s">
        <v>89</v>
      </c>
      <c r="J8" s="40">
        <f>SUM(K8:S8)</f>
        <v>5116.1450000000004</v>
      </c>
      <c r="K8" s="38">
        <v>3900</v>
      </c>
      <c r="L8" s="38"/>
      <c r="M8" s="38"/>
      <c r="N8" s="38">
        <v>390</v>
      </c>
      <c r="O8" s="38">
        <v>195</v>
      </c>
      <c r="P8" s="43"/>
      <c r="Q8" s="38">
        <v>0</v>
      </c>
      <c r="R8" s="41">
        <v>-970</v>
      </c>
      <c r="S8" s="39">
        <v>1601.1450000000002</v>
      </c>
      <c r="T8" s="62">
        <f ca="1">(Variables!$A$1-U8)/365</f>
        <v>8.5753424657534243</v>
      </c>
      <c r="U8" s="19">
        <v>43003</v>
      </c>
      <c r="V8" s="23">
        <v>1216</v>
      </c>
      <c r="W8" s="24">
        <v>1216</v>
      </c>
      <c r="X8" s="9">
        <v>45812</v>
      </c>
      <c r="Y8" s="10" t="s">
        <v>49</v>
      </c>
      <c r="Z8" s="10" t="s">
        <v>39</v>
      </c>
      <c r="AA8" s="65" t="s">
        <v>147</v>
      </c>
      <c r="AB8" s="25" t="s">
        <v>70</v>
      </c>
      <c r="AC8" s="20" t="s">
        <v>148</v>
      </c>
      <c r="AD8" s="20" t="s">
        <v>149</v>
      </c>
      <c r="AE8" s="20" t="s">
        <v>150</v>
      </c>
      <c r="AF8" s="20" t="s">
        <v>151</v>
      </c>
      <c r="AG8" s="20" t="s">
        <v>152</v>
      </c>
      <c r="AH8" s="20" t="s">
        <v>153</v>
      </c>
      <c r="AI8" s="11">
        <v>45516</v>
      </c>
      <c r="AJ8" s="12" t="s">
        <v>81</v>
      </c>
      <c r="AK8" s="11">
        <v>46143</v>
      </c>
      <c r="AL8" s="13" t="s">
        <v>146</v>
      </c>
      <c r="AM8" s="26" t="s">
        <v>154</v>
      </c>
      <c r="AN8" s="26" t="s">
        <v>144</v>
      </c>
    </row>
    <row r="9" spans="1:40" ht="15.75" x14ac:dyDescent="0.45">
      <c r="A9" s="35" t="s">
        <v>103</v>
      </c>
      <c r="B9" s="27" t="s">
        <v>155</v>
      </c>
      <c r="C9" s="21" t="str">
        <f>HYPERLINK("https://wagyu.digitalbeef.com/modules.php?op=modload&amp;name=_animal&amp;file=_animal&amp;search_value=&amp;animal_registration="&amp;AM9,AM9)</f>
        <v>FB89082</v>
      </c>
      <c r="D9" s="63"/>
      <c r="E9" s="6" t="s">
        <v>156</v>
      </c>
      <c r="F9" s="7" t="s">
        <v>118</v>
      </c>
      <c r="G9" s="7">
        <v>3</v>
      </c>
      <c r="H9" s="7" t="s">
        <v>37</v>
      </c>
      <c r="I9" s="7" t="s">
        <v>89</v>
      </c>
      <c r="J9" s="40">
        <f>SUM(K9:S9)</f>
        <v>3577.05</v>
      </c>
      <c r="K9" s="38">
        <v>2900</v>
      </c>
      <c r="L9" s="38"/>
      <c r="M9" s="38"/>
      <c r="N9" s="38"/>
      <c r="O9" s="38"/>
      <c r="P9" s="42"/>
      <c r="Q9" s="38">
        <v>0</v>
      </c>
      <c r="R9" s="41">
        <v>-206</v>
      </c>
      <c r="S9" s="39">
        <v>883.05</v>
      </c>
      <c r="T9" s="62">
        <f ca="1">(Variables!$A$1-U9)/365</f>
        <v>5.0794520547945208</v>
      </c>
      <c r="U9" s="19">
        <v>44279</v>
      </c>
      <c r="V9" s="23">
        <v>1100</v>
      </c>
      <c r="W9" s="24">
        <v>940</v>
      </c>
      <c r="X9" s="9">
        <v>45553</v>
      </c>
      <c r="Y9" s="10" t="s">
        <v>49</v>
      </c>
      <c r="Z9" s="10" t="s">
        <v>39</v>
      </c>
      <c r="AA9" s="65" t="s">
        <v>157</v>
      </c>
      <c r="AB9" s="25" t="s">
        <v>51</v>
      </c>
      <c r="AC9" s="20" t="s">
        <v>136</v>
      </c>
      <c r="AD9" s="20" t="s">
        <v>137</v>
      </c>
      <c r="AE9" s="20" t="s">
        <v>138</v>
      </c>
      <c r="AF9" s="20" t="s">
        <v>158</v>
      </c>
      <c r="AG9" s="20" t="s">
        <v>159</v>
      </c>
      <c r="AH9" s="20" t="s">
        <v>34</v>
      </c>
      <c r="AI9" s="11">
        <v>45867</v>
      </c>
      <c r="AJ9" s="12" t="s">
        <v>46</v>
      </c>
      <c r="AK9" s="11">
        <v>46188</v>
      </c>
      <c r="AL9" s="12" t="s">
        <v>120</v>
      </c>
      <c r="AM9" s="26" t="s">
        <v>160</v>
      </c>
      <c r="AN9" s="26" t="s">
        <v>34</v>
      </c>
    </row>
    <row r="10" spans="1:40" ht="15.75" x14ac:dyDescent="0.45">
      <c r="A10" s="35" t="s">
        <v>103</v>
      </c>
      <c r="B10" s="27" t="s">
        <v>161</v>
      </c>
      <c r="C10" s="21" t="str">
        <f>HYPERLINK("https://wagyu.digitalbeef.com/modules.php?op=modload&amp;name=_animal&amp;file=_animal&amp;search_value=&amp;animal_registration="&amp;AM10,AM10)</f>
        <v>FB32466</v>
      </c>
      <c r="D10" s="63"/>
      <c r="E10" s="6" t="s">
        <v>162</v>
      </c>
      <c r="F10" s="7" t="s">
        <v>36</v>
      </c>
      <c r="G10" s="7">
        <v>7</v>
      </c>
      <c r="H10" s="7" t="s">
        <v>89</v>
      </c>
      <c r="I10" s="7" t="s">
        <v>94</v>
      </c>
      <c r="J10" s="40">
        <f>SUM(K10:S10)</f>
        <v>3272.3</v>
      </c>
      <c r="K10" s="38">
        <v>2800</v>
      </c>
      <c r="L10" s="38"/>
      <c r="M10" s="38"/>
      <c r="N10" s="38">
        <v>280</v>
      </c>
      <c r="O10" s="38">
        <v>140</v>
      </c>
      <c r="P10" s="42"/>
      <c r="Q10" s="38">
        <v>0</v>
      </c>
      <c r="R10" s="41">
        <v>-962</v>
      </c>
      <c r="S10" s="39">
        <v>1014.3000000000001</v>
      </c>
      <c r="T10" s="62">
        <f ca="1">(Variables!$A$1-U10)/365</f>
        <v>10.46027397260274</v>
      </c>
      <c r="U10" s="19">
        <v>42315</v>
      </c>
      <c r="V10" s="23">
        <v>1030.1379999999999</v>
      </c>
      <c r="W10" s="24">
        <v>1030</v>
      </c>
      <c r="X10" s="9">
        <v>45916</v>
      </c>
      <c r="Y10" s="10" t="s">
        <v>49</v>
      </c>
      <c r="Z10" s="10" t="s">
        <v>39</v>
      </c>
      <c r="AA10" s="65" t="s">
        <v>164</v>
      </c>
      <c r="AB10" s="25" t="s">
        <v>70</v>
      </c>
      <c r="AC10" s="20" t="s">
        <v>165</v>
      </c>
      <c r="AD10" s="20" t="s">
        <v>166</v>
      </c>
      <c r="AE10" s="20" t="s">
        <v>34</v>
      </c>
      <c r="AF10" s="20" t="s">
        <v>167</v>
      </c>
      <c r="AG10" s="20" t="s">
        <v>168</v>
      </c>
      <c r="AH10" s="20" t="s">
        <v>169</v>
      </c>
      <c r="AI10" s="11">
        <v>45516</v>
      </c>
      <c r="AJ10" s="12" t="s">
        <v>46</v>
      </c>
      <c r="AK10" s="11">
        <v>46178</v>
      </c>
      <c r="AL10" s="12" t="s">
        <v>163</v>
      </c>
      <c r="AM10" s="26" t="s">
        <v>170</v>
      </c>
      <c r="AN10" s="26" t="s">
        <v>34</v>
      </c>
    </row>
    <row r="11" spans="1:40" x14ac:dyDescent="0.45">
      <c r="A11" s="36" t="s">
        <v>40</v>
      </c>
      <c r="B11" s="4" t="s">
        <v>33</v>
      </c>
      <c r="C11" s="5" t="str">
        <f>HYPERLINK("https://wagyu.digitalbeef.com/modules.php?op=modload&amp;name=_animal&amp;file=_animal&amp;search_value=&amp;animal_registration="&amp;AM11,AM11)</f>
        <v>FB36600</v>
      </c>
      <c r="D11" s="63"/>
      <c r="E11" s="6" t="s">
        <v>35</v>
      </c>
      <c r="F11" s="7" t="s">
        <v>36</v>
      </c>
      <c r="G11" s="7">
        <v>4</v>
      </c>
      <c r="H11" s="8" t="s">
        <v>37</v>
      </c>
      <c r="I11" s="7" t="s">
        <v>94</v>
      </c>
      <c r="J11" s="40">
        <f>SUM(K11:S11)</f>
        <v>3555.84</v>
      </c>
      <c r="K11" s="38">
        <v>2900</v>
      </c>
      <c r="L11" s="39"/>
      <c r="M11" s="39"/>
      <c r="N11" s="38">
        <v>290</v>
      </c>
      <c r="O11" s="38"/>
      <c r="P11" s="42"/>
      <c r="Q11" s="38">
        <v>0</v>
      </c>
      <c r="R11" s="41">
        <v>-706</v>
      </c>
      <c r="S11" s="39">
        <v>1071.8400000000001</v>
      </c>
      <c r="T11" s="62">
        <f ca="1">(Variables!$A$1-U11)/365</f>
        <v>8.8931506849315074</v>
      </c>
      <c r="U11" s="19">
        <v>42887</v>
      </c>
      <c r="V11" s="23">
        <v>1193.9000000000001</v>
      </c>
      <c r="W11" s="24">
        <v>1118</v>
      </c>
      <c r="X11" s="9">
        <v>45979</v>
      </c>
      <c r="Y11" s="2" t="s">
        <v>38</v>
      </c>
      <c r="Z11" s="10" t="s">
        <v>39</v>
      </c>
      <c r="AA11" s="65" t="s">
        <v>188</v>
      </c>
      <c r="AB11" s="45" t="s">
        <v>41</v>
      </c>
      <c r="AC11" s="20" t="s">
        <v>42</v>
      </c>
      <c r="AD11" s="20" t="s">
        <v>43</v>
      </c>
      <c r="AE11" s="20" t="s">
        <v>34</v>
      </c>
      <c r="AF11" s="20" t="s">
        <v>44</v>
      </c>
      <c r="AG11" s="20" t="s">
        <v>45</v>
      </c>
      <c r="AH11" s="20" t="s">
        <v>34</v>
      </c>
      <c r="AI11" s="11">
        <v>45223</v>
      </c>
      <c r="AJ11" s="12" t="s">
        <v>46</v>
      </c>
      <c r="AK11" s="11">
        <v>46158</v>
      </c>
      <c r="AL11" s="13" t="s">
        <v>48</v>
      </c>
      <c r="AM11" s="26" t="s">
        <v>47</v>
      </c>
      <c r="AN11" s="26" t="s">
        <v>34</v>
      </c>
    </row>
    <row r="12" spans="1:40" x14ac:dyDescent="0.45">
      <c r="A12" s="34" t="s">
        <v>82</v>
      </c>
      <c r="B12" s="16" t="s">
        <v>83</v>
      </c>
      <c r="C12" s="5" t="str">
        <f>HYPERLINK("https://wagyu.digitalbeef.com/modules.php?op=modload&amp;name=_animal&amp;file=_animal&amp;search_value=&amp;animal_registration="&amp;AM12,AM12)</f>
        <v>PB133955</v>
      </c>
      <c r="D12" s="63"/>
      <c r="E12" s="6" t="s">
        <v>84</v>
      </c>
      <c r="F12" s="15" t="s">
        <v>118</v>
      </c>
      <c r="G12" s="22">
        <v>9</v>
      </c>
      <c r="H12" s="15" t="s">
        <v>37</v>
      </c>
      <c r="I12" s="15" t="s">
        <v>94</v>
      </c>
      <c r="J12" s="40">
        <f>SUM(K12:S12)</f>
        <v>4770.7250000000004</v>
      </c>
      <c r="K12" s="38">
        <v>3100</v>
      </c>
      <c r="L12" s="39">
        <v>385</v>
      </c>
      <c r="M12" s="39"/>
      <c r="N12" s="38"/>
      <c r="O12" s="38"/>
      <c r="P12" s="42"/>
      <c r="Q12" s="38">
        <v>0</v>
      </c>
      <c r="R12" s="41"/>
      <c r="S12" s="39">
        <v>1285.7250000000001</v>
      </c>
      <c r="T12" s="62">
        <f ca="1">(Variables!$A$1-U12)/365</f>
        <v>2.904109589041096</v>
      </c>
      <c r="U12" s="19">
        <v>45073</v>
      </c>
      <c r="V12" s="23">
        <v>913.2</v>
      </c>
      <c r="W12" s="24">
        <v>768</v>
      </c>
      <c r="X12" s="9">
        <v>45916</v>
      </c>
      <c r="Y12" s="10" t="s">
        <v>49</v>
      </c>
      <c r="Z12" s="10" t="s">
        <v>65</v>
      </c>
      <c r="AA12" s="65" t="s">
        <v>186</v>
      </c>
      <c r="AB12" s="45" t="s">
        <v>51</v>
      </c>
      <c r="AC12" s="20" t="s">
        <v>78</v>
      </c>
      <c r="AD12" s="20" t="s">
        <v>79</v>
      </c>
      <c r="AE12" s="20" t="s">
        <v>80</v>
      </c>
      <c r="AF12" s="20" t="s">
        <v>85</v>
      </c>
      <c r="AG12" s="20" t="s">
        <v>86</v>
      </c>
      <c r="AH12" s="20" t="s">
        <v>34</v>
      </c>
      <c r="AI12" s="11" t="s">
        <v>34</v>
      </c>
      <c r="AJ12" s="12" t="s">
        <v>81</v>
      </c>
      <c r="AK12" s="11">
        <v>46098</v>
      </c>
      <c r="AL12" s="13" t="s">
        <v>88</v>
      </c>
      <c r="AM12" s="26" t="s">
        <v>87</v>
      </c>
      <c r="AN12" s="26" t="s">
        <v>34</v>
      </c>
    </row>
    <row r="13" spans="1:40" ht="15.75" x14ac:dyDescent="0.5">
      <c r="A13" s="34" t="s">
        <v>82</v>
      </c>
      <c r="B13" s="28" t="s">
        <v>173</v>
      </c>
      <c r="C13" s="21" t="str">
        <f>HYPERLINK("https://wagyu.digitalbeef.com/modules.php?op=modload&amp;name=_animal&amp;file=_animal&amp;search_value=&amp;animal_registration="&amp;AM13,AM13)</f>
        <v>PB133971</v>
      </c>
      <c r="D13" s="63"/>
      <c r="E13" s="6" t="s">
        <v>174</v>
      </c>
      <c r="F13" s="22" t="s">
        <v>118</v>
      </c>
      <c r="G13" s="22">
        <v>7</v>
      </c>
      <c r="H13" s="22" t="s">
        <v>37</v>
      </c>
      <c r="I13" s="7" t="s">
        <v>94</v>
      </c>
      <c r="J13" s="40">
        <f>SUM(K13:S13)</f>
        <v>4733.68</v>
      </c>
      <c r="K13" s="38">
        <v>3100</v>
      </c>
      <c r="L13" s="39">
        <v>385</v>
      </c>
      <c r="M13" s="39"/>
      <c r="N13" s="38"/>
      <c r="O13" s="38">
        <v>155</v>
      </c>
      <c r="P13" s="42"/>
      <c r="Q13" s="38">
        <v>0</v>
      </c>
      <c r="R13" s="41"/>
      <c r="S13" s="39">
        <v>1093.68</v>
      </c>
      <c r="T13" s="62">
        <f ca="1">(Variables!$A$1-U13)/365</f>
        <v>4.0575342465753428</v>
      </c>
      <c r="U13" s="19">
        <v>44652</v>
      </c>
      <c r="V13" s="23">
        <v>1050</v>
      </c>
      <c r="W13" s="23">
        <v>983</v>
      </c>
      <c r="X13" s="30">
        <v>45911</v>
      </c>
      <c r="Y13" s="10" t="s">
        <v>49</v>
      </c>
      <c r="Z13" s="10" t="s">
        <v>65</v>
      </c>
      <c r="AA13" s="65" t="s">
        <v>176</v>
      </c>
      <c r="AB13" s="25" t="s">
        <v>41</v>
      </c>
      <c r="AC13" s="20" t="s">
        <v>78</v>
      </c>
      <c r="AD13" s="20" t="s">
        <v>79</v>
      </c>
      <c r="AE13" s="20" t="s">
        <v>80</v>
      </c>
      <c r="AF13" s="20" t="s">
        <v>171</v>
      </c>
      <c r="AG13" s="20" t="s">
        <v>172</v>
      </c>
      <c r="AH13" s="20" t="s">
        <v>34</v>
      </c>
      <c r="AI13" s="11">
        <v>45802</v>
      </c>
      <c r="AJ13" s="12" t="s">
        <v>46</v>
      </c>
      <c r="AK13" s="11">
        <v>46161</v>
      </c>
      <c r="AL13" s="13" t="s">
        <v>175</v>
      </c>
      <c r="AM13" s="26" t="s">
        <v>177</v>
      </c>
      <c r="AN13" s="26"/>
    </row>
    <row r="14" spans="1:40" ht="15.75" x14ac:dyDescent="0.5">
      <c r="A14" s="34" t="s">
        <v>82</v>
      </c>
      <c r="B14" s="28" t="s">
        <v>178</v>
      </c>
      <c r="C14" s="21" t="str">
        <f>HYPERLINK("https://wagyu.digitalbeef.com/modules.php?op=modload&amp;name=_animal&amp;file=_animal&amp;search_value=&amp;animal_registration="&amp;AM14,AM14)</f>
        <v>PB89131</v>
      </c>
      <c r="D14" s="63"/>
      <c r="E14" s="6" t="s">
        <v>179</v>
      </c>
      <c r="F14" s="22" t="s">
        <v>36</v>
      </c>
      <c r="G14" s="7">
        <v>7</v>
      </c>
      <c r="H14" s="22" t="s">
        <v>37</v>
      </c>
      <c r="I14" s="7" t="s">
        <v>94</v>
      </c>
      <c r="J14" s="40">
        <f>SUM(K14:S14)</f>
        <v>4710.5424999999996</v>
      </c>
      <c r="K14" s="38">
        <v>3100</v>
      </c>
      <c r="L14" s="39">
        <v>385</v>
      </c>
      <c r="M14" s="39"/>
      <c r="N14" s="38">
        <v>310</v>
      </c>
      <c r="O14" s="38">
        <v>155</v>
      </c>
      <c r="P14" s="42"/>
      <c r="Q14" s="38">
        <v>0</v>
      </c>
      <c r="R14" s="41">
        <v>-325</v>
      </c>
      <c r="S14" s="39">
        <v>1085.5425</v>
      </c>
      <c r="T14" s="62">
        <f ca="1">(Variables!$A$1-U14)/365</f>
        <v>5.3890410958904109</v>
      </c>
      <c r="U14" s="19">
        <v>44166</v>
      </c>
      <c r="V14" s="23">
        <v>1250</v>
      </c>
      <c r="W14" s="23">
        <v>1193</v>
      </c>
      <c r="X14" s="30">
        <v>45812</v>
      </c>
      <c r="Y14" s="10" t="s">
        <v>49</v>
      </c>
      <c r="Z14" s="10" t="s">
        <v>65</v>
      </c>
      <c r="AA14" s="65" t="s">
        <v>180</v>
      </c>
      <c r="AB14" s="25" t="s">
        <v>51</v>
      </c>
      <c r="AC14" s="20" t="s">
        <v>78</v>
      </c>
      <c r="AD14" s="20" t="s">
        <v>79</v>
      </c>
      <c r="AE14" s="20" t="s">
        <v>80</v>
      </c>
      <c r="AF14" s="20" t="s">
        <v>181</v>
      </c>
      <c r="AG14" s="20" t="s">
        <v>182</v>
      </c>
      <c r="AH14" s="20" t="s">
        <v>34</v>
      </c>
      <c r="AI14" s="11">
        <v>45862</v>
      </c>
      <c r="AJ14" s="12" t="s">
        <v>46</v>
      </c>
      <c r="AK14" s="11">
        <v>46188</v>
      </c>
      <c r="AL14" s="12" t="s">
        <v>120</v>
      </c>
      <c r="AM14" s="26" t="s">
        <v>183</v>
      </c>
      <c r="AN14" s="26" t="s">
        <v>34</v>
      </c>
    </row>
    <row r="15" spans="1:40" x14ac:dyDescent="0.45">
      <c r="A15" s="34" t="s">
        <v>82</v>
      </c>
      <c r="B15" s="16" t="s">
        <v>104</v>
      </c>
      <c r="C15" s="5" t="str">
        <f>HYPERLINK("https://wagyu.digitalbeef.com/modules.php?op=modload&amp;name=_animal&amp;file=_animal&amp;search_value=&amp;animal_registration="&amp;AM15,AM15)</f>
        <v>PB134010</v>
      </c>
      <c r="D15" s="63"/>
      <c r="E15" s="6" t="s">
        <v>105</v>
      </c>
      <c r="F15" s="7" t="s">
        <v>94</v>
      </c>
      <c r="G15" s="7" t="s">
        <v>94</v>
      </c>
      <c r="H15" s="18" t="s">
        <v>119</v>
      </c>
      <c r="I15" s="7" t="s">
        <v>94</v>
      </c>
      <c r="J15" s="40">
        <f>SUM(K15:S15)</f>
        <v>3580.7750000000001</v>
      </c>
      <c r="K15" s="38">
        <v>2900</v>
      </c>
      <c r="L15" s="39"/>
      <c r="M15" s="39"/>
      <c r="N15" s="38"/>
      <c r="O15" s="38"/>
      <c r="P15" s="43">
        <v>-522</v>
      </c>
      <c r="Q15" s="38">
        <v>0</v>
      </c>
      <c r="R15" s="41"/>
      <c r="S15" s="39">
        <v>1202.7750000000001</v>
      </c>
      <c r="T15" s="62">
        <f ca="1">(Variables!$A$1-U15)/365</f>
        <v>2.0712328767123287</v>
      </c>
      <c r="U15" s="19">
        <v>45377</v>
      </c>
      <c r="V15" s="23">
        <v>710.9</v>
      </c>
      <c r="W15" s="24">
        <v>635</v>
      </c>
      <c r="X15" s="9">
        <v>45979</v>
      </c>
      <c r="Y15" s="10" t="s">
        <v>49</v>
      </c>
      <c r="Z15" s="10" t="s">
        <v>39</v>
      </c>
      <c r="AA15" s="65" t="s">
        <v>187</v>
      </c>
      <c r="AB15" s="45" t="s">
        <v>70</v>
      </c>
      <c r="AC15" s="20" t="s">
        <v>106</v>
      </c>
      <c r="AD15" s="20" t="s">
        <v>107</v>
      </c>
      <c r="AE15" s="20" t="s">
        <v>108</v>
      </c>
      <c r="AF15" s="20" t="s">
        <v>109</v>
      </c>
      <c r="AG15" s="20" t="s">
        <v>110</v>
      </c>
      <c r="AH15" s="20" t="s">
        <v>34</v>
      </c>
      <c r="AI15" s="11" t="s">
        <v>34</v>
      </c>
      <c r="AJ15" s="12" t="s">
        <v>81</v>
      </c>
      <c r="AK15" s="11">
        <v>46097</v>
      </c>
      <c r="AL15" s="13" t="s">
        <v>112</v>
      </c>
      <c r="AM15" s="26" t="s">
        <v>111</v>
      </c>
      <c r="AN15" s="26" t="s">
        <v>34</v>
      </c>
    </row>
  </sheetData>
  <autoFilter ref="A1:AN15" xr:uid="{779EE309-CEBF-4CF1-AAF0-5B42131F2A95}">
    <sortState xmlns:xlrd2="http://schemas.microsoft.com/office/spreadsheetml/2017/richdata2" ref="A2:AN15">
      <sortCondition ref="A1:A15"/>
    </sortState>
  </autoFilter>
  <conditionalFormatting sqref="B1:B15">
    <cfRule type="duplicateValues" dxfId="1" priority="25"/>
    <cfRule type="duplicateValues" dxfId="0" priority="26"/>
  </conditionalFormatting>
  <pageMargins left="0.25" right="0.25" top="0.5" bottom="0.6" header="0.3" footer="0.3"/>
  <pageSetup scale="86" orientation="landscape" r:id="rId1"/>
  <headerFooter>
    <oddFooter>&amp;LRocking 711 Ranch - 58 pregnant Wagyu females available as of 2/2/2026&amp;RPage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B132-FA9D-442D-9373-D1B6B0F48A91}">
  <dimension ref="A1"/>
  <sheetViews>
    <sheetView workbookViewId="0">
      <selection activeCell="A2" sqref="A2"/>
    </sheetView>
  </sheetViews>
  <sheetFormatPr defaultRowHeight="14.25" x14ac:dyDescent="0.45"/>
  <cols>
    <col min="1" max="1" width="9.19921875" bestFit="1" customWidth="1"/>
  </cols>
  <sheetData>
    <row r="1" spans="1:1" x14ac:dyDescent="0.45">
      <c r="A1" s="66">
        <f ca="1">TODAY()</f>
        <v>46133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Variables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Long</dc:creator>
  <cp:lastModifiedBy>Jim Long</cp:lastModifiedBy>
  <cp:lastPrinted>2026-04-21T10:47:43Z</cp:lastPrinted>
  <dcterms:created xsi:type="dcterms:W3CDTF">2026-01-27T01:44:11Z</dcterms:created>
  <dcterms:modified xsi:type="dcterms:W3CDTF">2026-04-21T10:48:35Z</dcterms:modified>
</cp:coreProperties>
</file>